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<sst xmlns="http://schemas.openxmlformats.org/spreadsheetml/2006/main" count="341" uniqueCount="182">
  <si>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</si>
  <si>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</si>
  <si>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</si>
  <si>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</si>
  <si>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</si>
  <si>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</si>
  <si>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</si>
  <si>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</si>
  <si>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</si>
  <si>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</si>
  <si>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</si>
  <si>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</si>
  <si>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</si>
  <si>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</si>
  <si>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</si>
  <si>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</si>
  <si>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</si>
  <si>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</si>
  <si>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</si>
  <si>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</si>
  <si>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</si>
  <si>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</si>
  <si>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</si>
  <si>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</si>
  <si>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</si>
  <si>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</si>
  <si>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</si>
  <si>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</si>
  <si>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</si>
  <si>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</si>
  <si>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</si>
  <si>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</si>
  <si>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</si>
  <si>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</si>
  <si>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</si>
  <si>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</si>
  <si>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</si>
  <si>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</si>
  <si>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</si>
  <si>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</si>
  <si>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</si>
  <si>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</si>
  <si>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</si>
  <si>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</si>
  <si>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</si>
  <si>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</si>
  <si>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</si>
  <si>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</si>
  <si>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</si>
  <si>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</si>
  <si>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</si>
  <si>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</si>
  <si>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</si>
  <si>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</si>
  <si>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</si>
  <si>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</si>
  <si>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</si>
  <si>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</si>
  <si>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</si>
  <si>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</si>
  <si>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</si>
  <si>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</si>
  <si>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</si>
  <si>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</si>
  <si>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</si>
  <si>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</si>
  <si>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</si>
  <si>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</si>
  <si>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</si>
  <si>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</si>
  <si>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</si>
  <si>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</si>
  <si>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</si>
  <si>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</si>
  <si>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</si>
  <si>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</si>
  <si>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</si>
  <si>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</si>
  <si>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</si>
  <si>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</si>
  <si>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</si>
  <si>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</si>
  <si>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</si>
  <si>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</si>
  <si>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</si>
  <si>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</si>
  <si>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</si>
  <si>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</si>
  <si>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</si>
  <si>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</si>
  <si>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</si>
  <si>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</si>
  <si>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</si>
  <si>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</si>
  <si>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</si>
  <si>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</si>
  <si>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</si>
  <si>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</si>
  <si>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</si>
  <si>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</si>
  <si>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</si>
  <si>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</si>
  <si>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</si>
  <si>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</si>
  <si>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</si>
  <si>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</si>
  <si>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</si>
  <si>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</si>
  <si>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</si>
  <si>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</si>
  <si>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</si>
  <si>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</si>
  <si>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</si>
  <si>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</si>
  <si>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</si>
  <si>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</si>
  <si>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</si>
  <si>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</si>
  <si>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</si>
  <si>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</si>
  <si>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</si>
  <si>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</si>
  <si>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</si>
  <si>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</si>
  <si>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</si>
  <si>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</si>
  <si>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</si>
  <si>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</si>
  <si>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</si>
  <si>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</si>
  <si>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</si>
  <si>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</si>
  <si>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</si>
  <si>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</si>
  <si>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</si>
  <si>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</si>
  <si>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</si>
  <si>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</si>
  <si>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</si>
  <si>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</si>
  <si>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</si>
  <si>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</si>
  <si>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</si>
  <si>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</si>
  <si>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</si>
  <si>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</si>
  <si>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</si>
  <si>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</si>
  <si>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</si>
  <si>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</si>
  <si>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</si>
  <si>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</si>
  <si>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</si>
  <si>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</si>
  <si>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</si>
  <si>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</si>
  <si>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</si>
  <si>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</si>
  <si>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</si>
  <si>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</si>
  <si>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</si>
  <si>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</si>
  <si>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</si>
  <si>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</si>
  <si>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</si>
  <si>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</si>
  <si>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</si>
  <si>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</si>
  <si>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</si>
  <si>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</si>
  <si>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</si>
  <si>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</si>
  <si>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</si>
  <si>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</si>
  <si>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</si>
  <si>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2020 - AUSILIO al CALCOLO del DIRITTO DOVUTO</t>
  </si>
  <si>
    <t>Esempio B – Impresa con sede e N. unita' locali in provincia (già iscritte al 31.12.2019) - NON si applica per i soggetti REA:</t>
  </si>
  <si>
    <t xml:space="preserve">Numero unità locali in provincia già iscritte al 31.12.2019: </t>
  </si>
  <si>
    <t>Esempio C – Importo per N. unita' locali fuori provincia (già iscritte al 31.12.2019  - NON si applica per i soggetti REA:</t>
  </si>
  <si>
    <t xml:space="preserve">Fatturato 2019 (Euro): </t>
  </si>
  <si>
    <t>Esempio B – Impresa con sede e N. unita' locali in provincia (già iscritte al 31.12.2019):</t>
  </si>
  <si>
    <t>Esempio C – Importo per N. unita' locali fuori provincia (già iscritte al 31.12.2019):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</si>
</sst>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1" xfId="0" applyFont="1" applyBorder="1" applyAlignment="1" applyProtection="1">
      <alignment horizontal="center"/>
      <protection/>
    </xf>
    <xf numFmtId="0" fontId="33" fillId="0" borderId="22" xfId="0" applyFont="1" applyBorder="1" applyAlignment="1" applyProtection="1">
      <alignment horizontal="center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 shrinkToFi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19" fillId="2" borderId="24" xfId="0" applyFont="1" applyFill="1" applyBorder="1" applyAlignment="1" applyProtection="1">
      <alignment horizontal="center"/>
      <protection locked="0"/>
    </xf>
    <xf numFmtId="168" fontId="26" fillId="0" borderId="25" xfId="0" applyNumberFormat="1" applyFont="1" applyBorder="1" applyAlignment="1" applyProtection="1">
      <alignment/>
      <protection/>
    </xf>
    <xf numFmtId="0" fontId="19" fillId="2" borderId="26" xfId="0" applyFont="1" applyFill="1" applyBorder="1" applyAlignment="1" applyProtection="1">
      <alignment horizontal="center"/>
      <protection locked="0"/>
    </xf>
    <xf numFmtId="170" fontId="19" fillId="2" borderId="20" xfId="43" applyNumberFormat="1" applyFont="1" applyFill="1" applyBorder="1" applyAlignment="1" applyProtection="1">
      <alignment horizontal="center" vertical="center"/>
      <protection locked="0"/>
    </xf>
    <xf numFmtId="168" fontId="26" fillId="0" borderId="27" xfId="0" applyNumberFormat="1" applyFont="1" applyBorder="1" applyAlignment="1" applyProtection="1">
      <alignment/>
      <protection/>
    </xf>
    <xf numFmtId="0" fontId="20" fillId="0" borderId="28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22">
      <selection activeCell="H34" sqref="H34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  <c r="I1" s="72"/>
    </row>
    <row r="2" spans="1:9" s="3" customFormat="1" ht="18" customHeight="1">
      <c r="A2" s="91" t="s">
        <v>170</v>
      </c>
      <c r="B2" s="91"/>
      <c r="C2" s="91"/>
      <c r="D2" s="91"/>
      <c r="E2" s="91"/>
      <c r="F2" s="91"/>
      <c r="G2" s="91"/>
      <c r="H2" s="91"/>
      <c r="I2" s="73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179</v>
      </c>
      <c r="H5" s="8">
        <v>1</v>
      </c>
      <c r="I5" s="5"/>
    </row>
    <row r="6" spans="7:9" ht="18" customHeight="1">
      <c r="G6" s="6" t="s">
        <v>2</v>
      </c>
      <c r="H6" s="9" t="s">
        <v>112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 ht="12.75">
      <c r="A25" s="17"/>
      <c r="B25" s="26" t="s">
        <v>25</v>
      </c>
      <c r="F25" s="23">
        <f>ROUND($H$7*F24,5)</f>
        <v>40</v>
      </c>
      <c r="G25" s="26"/>
      <c r="I25" s="76"/>
      <c r="J25" s="23"/>
      <c r="K25" s="74"/>
    </row>
    <row r="26" spans="1:11" ht="12.75">
      <c r="A26" s="17"/>
      <c r="B26" s="26" t="s">
        <v>26</v>
      </c>
      <c r="F26" s="23">
        <f>ROUND(SUM(F24:F25),5)</f>
        <v>240</v>
      </c>
      <c r="G26" s="26"/>
      <c r="I26" s="76"/>
      <c r="J26" s="23"/>
      <c r="K26" s="74"/>
    </row>
    <row r="27" spans="1:11" ht="12.75">
      <c r="A27" s="17"/>
      <c r="B27" s="26" t="s">
        <v>172</v>
      </c>
      <c r="F27" s="23">
        <f>F26-(F26*0.5)</f>
        <v>120</v>
      </c>
      <c r="G27" s="26"/>
      <c r="I27" s="76"/>
      <c r="J27" s="23"/>
      <c r="K27" s="74"/>
    </row>
    <row r="28" spans="2:11" ht="12.75">
      <c r="B28" s="1" t="s">
        <v>27</v>
      </c>
      <c r="F28" s="20">
        <f>ROUND(F27,2)</f>
        <v>120</v>
      </c>
      <c r="I28" s="76"/>
      <c r="J28" s="20"/>
      <c r="K28" s="74"/>
    </row>
    <row r="29" spans="2:11" ht="12.75">
      <c r="B29" s="1" t="s">
        <v>28</v>
      </c>
      <c r="F29" s="31">
        <f>ROUND(F28,0)</f>
        <v>120</v>
      </c>
      <c r="G29" s="32" t="s">
        <v>29</v>
      </c>
      <c r="H29" s="33"/>
      <c r="I29" s="77"/>
      <c r="J29" s="31"/>
      <c r="K29" s="75"/>
    </row>
    <row r="31" spans="1:10" ht="12.75">
      <c r="A31" s="28" t="s">
        <v>180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177</v>
      </c>
      <c r="H33" s="9">
        <v>0</v>
      </c>
    </row>
    <row r="35" spans="1:6" ht="12.75">
      <c r="A35" s="17"/>
      <c r="B35" s="26" t="s">
        <v>24</v>
      </c>
      <c r="F35" s="23">
        <f>ROUND(H20,5)</f>
        <v>200</v>
      </c>
    </row>
    <row r="36" spans="1:6" ht="12.75">
      <c r="A36" s="17"/>
      <c r="B36" s="26" t="s">
        <v>30</v>
      </c>
      <c r="F36" s="23">
        <f>ROUND(IF(F35*20%&gt;200,200,F35*20%),5)</f>
        <v>40</v>
      </c>
    </row>
    <row r="37" spans="2:6" ht="12.75">
      <c r="B37" s="26" t="s">
        <v>31</v>
      </c>
      <c r="F37" s="23">
        <f>F36*H33</f>
        <v>0</v>
      </c>
    </row>
    <row r="38" spans="2:6" ht="12.75">
      <c r="B38" s="26" t="s">
        <v>32</v>
      </c>
      <c r="F38" s="23">
        <f>SUM(F35+F37)</f>
        <v>200</v>
      </c>
    </row>
    <row r="39" spans="2:6" ht="12.75">
      <c r="B39" s="26" t="s">
        <v>33</v>
      </c>
      <c r="F39" s="23">
        <f>F38*$H$7</f>
        <v>40</v>
      </c>
    </row>
    <row r="40" spans="1:7" ht="12.75">
      <c r="A40" s="17"/>
      <c r="B40" s="26" t="s">
        <v>34</v>
      </c>
      <c r="F40" s="23">
        <f>ROUND(SUM(F38+F39),5)</f>
        <v>240</v>
      </c>
      <c r="G40" s="26"/>
    </row>
    <row r="41" spans="1:7" ht="12.75">
      <c r="A41" s="17"/>
      <c r="B41" s="26" t="s">
        <v>173</v>
      </c>
      <c r="F41" s="23">
        <f>ROUND(F40-(F40*0.5),5)</f>
        <v>120</v>
      </c>
      <c r="G41" s="26"/>
    </row>
    <row r="42" spans="2:10" ht="12.75">
      <c r="B42" s="1" t="s">
        <v>27</v>
      </c>
      <c r="F42" s="20">
        <f>ROUND(F41,2)</f>
        <v>120</v>
      </c>
      <c r="J42" s="30"/>
    </row>
    <row r="43" spans="2:10" ht="12.75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181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3.5" thickBot="1">
      <c r="A46" s="35"/>
    </row>
    <row r="47" spans="3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3:11" ht="12.75">
      <c r="C48" s="85" t="s">
        <v>121</v>
      </c>
      <c r="D48" s="42">
        <f>IF(C48&lt;&gt;"",VLOOKUP(C48,Maggiorazioni!$A$5:$B$114,2,FALSE),0)</f>
        <v>0.2</v>
      </c>
      <c r="E48" s="43">
        <v>1</v>
      </c>
      <c r="F48" s="44">
        <f>IF(AND(C48&lt;&gt;"",E48&gt;0),IF($H$20*20%&gt;200,200,$H$20*20%),0)</f>
        <v>40</v>
      </c>
      <c r="G48" s="44">
        <f>(F48*E48)</f>
        <v>40</v>
      </c>
      <c r="H48" s="44">
        <f>ROUND((G48*D48+G48),5)</f>
        <v>48</v>
      </c>
      <c r="I48" s="44">
        <f>H48-(H48*0.5)</f>
        <v>24</v>
      </c>
      <c r="J48" s="45">
        <f>ROUND(I48,2)</f>
        <v>24</v>
      </c>
      <c r="K48" s="86">
        <f>ROUND(J48,0)</f>
        <v>24</v>
      </c>
    </row>
    <row r="49" spans="3:11" ht="12.75">
      <c r="C49" s="85" t="s">
        <v>147</v>
      </c>
      <c r="D49" s="42">
        <f>IF(C49&lt;&gt;"",VLOOKUP(C49,Maggiorazioni!$A$5:$B$114,2,FALSE),0)</f>
        <v>0.2</v>
      </c>
      <c r="E49" s="43">
        <v>10</v>
      </c>
      <c r="F49" s="44">
        <f aca="true" t="shared" si="2" ref="F49:F59">IF(AND(C49&lt;&gt;"",E49&gt;0),IF($H$20*20%&gt;200,200,$H$20*20%),0)</f>
        <v>40</v>
      </c>
      <c r="G49" s="44">
        <f aca="true" t="shared" si="3" ref="G49:G59">(F49*E49)</f>
        <v>400</v>
      </c>
      <c r="H49" s="44">
        <f aca="true" t="shared" si="4" ref="H49:H59">ROUND((G49*D49+G49),5)</f>
        <v>480</v>
      </c>
      <c r="I49" s="44">
        <f aca="true" t="shared" si="5" ref="I49:I60">H49-(H49*0.5)</f>
        <v>240</v>
      </c>
      <c r="J49" s="45">
        <f aca="true" t="shared" si="6" ref="J49:J60">ROUND(I49,2)</f>
        <v>240</v>
      </c>
      <c r="K49" s="86">
        <f aca="true" t="shared" si="7" ref="K49:K59">ROUND(J49,0)</f>
        <v>240</v>
      </c>
    </row>
    <row r="50" spans="3:11" ht="12.75">
      <c r="C50" s="85" t="s">
        <v>100</v>
      </c>
      <c r="D50" s="42">
        <f>IF(C50&lt;&gt;"",VLOOKUP(C50,Maggiorazioni!$A$5:$B$114,2,FALSE),0)</f>
        <v>0.2</v>
      </c>
      <c r="E50" s="43">
        <v>3</v>
      </c>
      <c r="F50" s="44">
        <f t="shared" si="2"/>
        <v>40</v>
      </c>
      <c r="G50" s="44">
        <f t="shared" si="3"/>
        <v>120</v>
      </c>
      <c r="H50" s="44">
        <f t="shared" si="4"/>
        <v>144</v>
      </c>
      <c r="I50" s="44">
        <f t="shared" si="5"/>
        <v>72</v>
      </c>
      <c r="J50" s="45">
        <f t="shared" si="6"/>
        <v>72</v>
      </c>
      <c r="K50" s="86">
        <f t="shared" si="7"/>
        <v>72</v>
      </c>
    </row>
    <row r="51" spans="3:11" ht="12.75">
      <c r="C51" s="85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4">
        <f t="shared" si="5"/>
        <v>0</v>
      </c>
      <c r="J51" s="45">
        <f t="shared" si="6"/>
        <v>0</v>
      </c>
      <c r="K51" s="86">
        <f t="shared" si="7"/>
        <v>0</v>
      </c>
    </row>
    <row r="52" spans="3:11" ht="12.75">
      <c r="C52" s="85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4">
        <f t="shared" si="5"/>
        <v>0</v>
      </c>
      <c r="J52" s="45">
        <f t="shared" si="6"/>
        <v>0</v>
      </c>
      <c r="K52" s="86">
        <f t="shared" si="7"/>
        <v>0</v>
      </c>
    </row>
    <row r="53" spans="3:11" ht="12.75">
      <c r="C53" s="85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4">
        <f t="shared" si="5"/>
        <v>0</v>
      </c>
      <c r="J53" s="45">
        <f t="shared" si="6"/>
        <v>0</v>
      </c>
      <c r="K53" s="86">
        <f t="shared" si="7"/>
        <v>0</v>
      </c>
    </row>
    <row r="54" spans="3:11" ht="12.75">
      <c r="C54" s="85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4">
        <f t="shared" si="5"/>
        <v>0</v>
      </c>
      <c r="J54" s="45">
        <f t="shared" si="6"/>
        <v>0</v>
      </c>
      <c r="K54" s="86">
        <f t="shared" si="7"/>
        <v>0</v>
      </c>
    </row>
    <row r="55" spans="3:11" ht="12.75">
      <c r="C55" s="85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4">
        <f t="shared" si="5"/>
        <v>0</v>
      </c>
      <c r="J55" s="45">
        <f t="shared" si="6"/>
        <v>0</v>
      </c>
      <c r="K55" s="86">
        <f t="shared" si="7"/>
        <v>0</v>
      </c>
    </row>
    <row r="56" spans="3:11" ht="12.75">
      <c r="C56" s="85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4">
        <f t="shared" si="5"/>
        <v>0</v>
      </c>
      <c r="J56" s="45">
        <f t="shared" si="6"/>
        <v>0</v>
      </c>
      <c r="K56" s="86">
        <f t="shared" si="7"/>
        <v>0</v>
      </c>
    </row>
    <row r="57" spans="3:11" ht="12.75">
      <c r="C57" s="85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4">
        <f t="shared" si="5"/>
        <v>0</v>
      </c>
      <c r="J57" s="45">
        <f t="shared" si="6"/>
        <v>0</v>
      </c>
      <c r="K57" s="86">
        <f t="shared" si="7"/>
        <v>0</v>
      </c>
    </row>
    <row r="58" spans="3:11" ht="12.75">
      <c r="C58" s="85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4"/>
        <v>0</v>
      </c>
      <c r="I58" s="44">
        <f t="shared" si="5"/>
        <v>0</v>
      </c>
      <c r="J58" s="45">
        <f t="shared" si="6"/>
        <v>0</v>
      </c>
      <c r="K58" s="86">
        <f t="shared" si="7"/>
        <v>0</v>
      </c>
    </row>
    <row r="59" spans="3:11" ht="12.75">
      <c r="C59" s="85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4"/>
        <v>0</v>
      </c>
      <c r="I59" s="44">
        <f t="shared" si="5"/>
        <v>0</v>
      </c>
      <c r="J59" s="45">
        <f t="shared" si="6"/>
        <v>0</v>
      </c>
      <c r="K59" s="86">
        <f t="shared" si="7"/>
        <v>0</v>
      </c>
    </row>
    <row r="60" spans="3:11" ht="13.5" thickBot="1">
      <c r="C60" s="87"/>
      <c r="D60" s="69">
        <f>IF(C60&lt;&gt;"",VLOOKUP(C60,Maggiorazioni!$A$5:$B$114,2,FALSE),0)</f>
        <v>0</v>
      </c>
      <c r="E60" s="88"/>
      <c r="F60" s="70">
        <f>IF(AND(C60&lt;&gt;"",E60&gt;0),IF($H$20*20%&gt;200,200,$H$20*20%),0)</f>
        <v>0</v>
      </c>
      <c r="G60" s="70">
        <f>(F60*E60)</f>
        <v>0</v>
      </c>
      <c r="H60" s="70">
        <f>ROUND((G60*D60+G60),5)</f>
        <v>0</v>
      </c>
      <c r="I60" s="70">
        <f t="shared" si="5"/>
        <v>0</v>
      </c>
      <c r="J60" s="71">
        <f t="shared" si="6"/>
        <v>0</v>
      </c>
      <c r="K60" s="89">
        <f>ROUND(J60,0)</f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6">
      <selection activeCell="H31" sqref="H31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</row>
    <row r="2" spans="1:8" s="3" customFormat="1" ht="18" customHeight="1" thickBot="1">
      <c r="A2" s="91" t="s">
        <v>169</v>
      </c>
      <c r="B2" s="91"/>
      <c r="C2" s="91"/>
      <c r="D2" s="91"/>
      <c r="E2" s="91"/>
      <c r="F2" s="91"/>
      <c r="G2" s="91"/>
      <c r="H2" s="91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44</v>
      </c>
    </row>
    <row r="6" spans="7:8" ht="18" customHeight="1">
      <c r="G6" s="6" t="s">
        <v>2</v>
      </c>
      <c r="H6" s="9" t="s">
        <v>112</v>
      </c>
    </row>
    <row r="7" spans="7:8" ht="18" customHeight="1">
      <c r="G7" s="6" t="s">
        <v>4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9" ht="12.75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9" ht="12.75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9" ht="12.75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9" ht="12.75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9" ht="12.75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9" ht="12.75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9" ht="12.75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44</v>
      </c>
    </row>
    <row r="23" spans="1:7" ht="12.75">
      <c r="A23" s="17"/>
      <c r="B23" s="26" t="s">
        <v>25</v>
      </c>
      <c r="F23" s="23">
        <f>$H$7*F22</f>
        <v>8.8</v>
      </c>
      <c r="G23" s="26"/>
    </row>
    <row r="24" spans="1:14" ht="12.75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2:6" ht="12.75">
      <c r="B25" s="1" t="s">
        <v>27</v>
      </c>
      <c r="F25" s="20">
        <f>ROUND(F24,2)</f>
        <v>52.8</v>
      </c>
    </row>
    <row r="26" spans="2:8" ht="12.75">
      <c r="B26" s="1" t="s">
        <v>35</v>
      </c>
      <c r="F26" s="31">
        <f>ROUND(F25,0)</f>
        <v>53</v>
      </c>
      <c r="G26" s="32" t="s">
        <v>29</v>
      </c>
      <c r="H26" s="33"/>
    </row>
    <row r="27" spans="6:8" ht="12.75">
      <c r="F27" s="26"/>
      <c r="G27" s="26"/>
      <c r="H27" s="53"/>
    </row>
    <row r="28" spans="1:9" ht="12.75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177</v>
      </c>
      <c r="H30" s="9">
        <v>0</v>
      </c>
    </row>
    <row r="32" spans="1:6" ht="12.75">
      <c r="A32" s="17"/>
      <c r="B32" s="26" t="s">
        <v>24</v>
      </c>
      <c r="F32" s="23">
        <f>H5</f>
        <v>44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8.8</v>
      </c>
    </row>
    <row r="34" spans="2:6" ht="12.75">
      <c r="B34" s="26" t="s">
        <v>31</v>
      </c>
      <c r="F34" s="23">
        <f>F33*H30</f>
        <v>0</v>
      </c>
    </row>
    <row r="35" spans="2:6" ht="11.25" customHeight="1">
      <c r="B35" s="26" t="s">
        <v>32</v>
      </c>
      <c r="F35" s="23">
        <f>IF(H5&lt;&gt;H17,SUM(F32+F34),F34)</f>
        <v>44</v>
      </c>
    </row>
    <row r="36" spans="2:6" ht="12.75">
      <c r="B36" s="26" t="s">
        <v>33</v>
      </c>
      <c r="F36" s="23">
        <f>F35*$H$7</f>
        <v>8.8</v>
      </c>
    </row>
    <row r="37" spans="1:7" ht="12.75">
      <c r="A37" s="17"/>
      <c r="B37" s="26" t="s">
        <v>34</v>
      </c>
      <c r="F37" s="23">
        <f>ROUND(SUM(F35+F36),5)</f>
        <v>52.8</v>
      </c>
      <c r="G37" s="26"/>
    </row>
    <row r="38" spans="2:6" ht="12.75">
      <c r="B38" s="1" t="s">
        <v>27</v>
      </c>
      <c r="F38" s="20">
        <f>ROUND(F37,2)</f>
        <v>52.8</v>
      </c>
    </row>
    <row r="39" spans="2:8" ht="12.75">
      <c r="B39" s="1" t="s">
        <v>35</v>
      </c>
      <c r="F39" s="31">
        <f>ROUND(F38,0)</f>
        <v>53</v>
      </c>
      <c r="G39" s="32" t="s">
        <v>29</v>
      </c>
      <c r="H39" s="33"/>
    </row>
    <row r="41" spans="1:9" ht="12.75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</v>
      </c>
      <c r="G44" s="44">
        <f aca="true" t="shared" si="0" ref="G44:G56">(F44*E44)</f>
        <v>26.400000000000002</v>
      </c>
      <c r="H44" s="44">
        <f>ROUND((G44*D44+G44),5)</f>
        <v>29.568</v>
      </c>
      <c r="I44" s="20">
        <f>ROUND(H44,2)</f>
        <v>29.57</v>
      </c>
      <c r="J44" s="46">
        <f aca="true" t="shared" si="1" ref="J44:J56">ROUND(I44,0)</f>
        <v>30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</v>
      </c>
      <c r="G45" s="44">
        <f t="shared" si="0"/>
        <v>17.6</v>
      </c>
      <c r="H45" s="44">
        <f>ROUND((G45*D45+G45),5)</f>
        <v>20.24</v>
      </c>
      <c r="I45" s="20">
        <f aca="true" t="shared" si="2" ref="I45:I56">ROUND(H45,2)</f>
        <v>20.24</v>
      </c>
      <c r="J45" s="46">
        <f t="shared" si="1"/>
        <v>20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>(G56*D56+G56)</f>
        <v>0</v>
      </c>
      <c r="I56" s="71">
        <f t="shared" si="2"/>
        <v>0</v>
      </c>
      <c r="J56" s="51">
        <f t="shared" si="1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54" customWidth="1"/>
    <col min="2" max="2" width="16.57421875" style="55" customWidth="1"/>
    <col min="3" max="3" width="7.57421875" style="55" customWidth="1"/>
    <col min="4" max="4" width="16.57421875" style="55" customWidth="1"/>
    <col min="5" max="5" width="16.57421875" style="0" customWidth="1"/>
    <col min="6" max="6" width="15.8515625" style="0" customWidth="1"/>
    <col min="7" max="7" width="12.7109375" style="79" bestFit="1" customWidth="1"/>
    <col min="8" max="8" width="14.7109375" style="79" bestFit="1" customWidth="1"/>
    <col min="9" max="9" width="11.8515625" style="79" bestFit="1" customWidth="1"/>
    <col min="10" max="10" width="13.281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5" ht="15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5" ht="15">
      <c r="A5" s="79" t="s">
        <v>60</v>
      </c>
      <c r="B5" s="63">
        <v>0.2</v>
      </c>
      <c r="C5" s="64"/>
      <c r="D5" s="62" t="s">
        <v>60</v>
      </c>
      <c r="E5" s="63">
        <v>0.2</v>
      </c>
    </row>
    <row r="6" spans="1:5" ht="15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5" ht="15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5" ht="15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5" ht="15">
      <c r="A9" s="79" t="s">
        <v>63</v>
      </c>
      <c r="B9" s="63">
        <v>0.2</v>
      </c>
      <c r="C9" s="64"/>
      <c r="D9" s="62" t="s">
        <v>63</v>
      </c>
      <c r="E9" s="63">
        <v>0.2</v>
      </c>
    </row>
    <row r="10" spans="1:5" ht="15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5" ht="15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5" ht="15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5" ht="15">
      <c r="A13" s="79" t="s">
        <v>67</v>
      </c>
      <c r="B13" s="63">
        <v>0.2</v>
      </c>
      <c r="C13" s="64"/>
      <c r="D13" s="62" t="s">
        <v>67</v>
      </c>
      <c r="E13" s="63">
        <v>0.2</v>
      </c>
    </row>
    <row r="14" spans="1:5" ht="15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5" ht="15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5" ht="15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 ht="1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 ht="1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 ht="1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 ht="1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 ht="1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 ht="1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 ht="1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 ht="1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 ht="1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 ht="1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 ht="15">
      <c r="A27" s="79" t="s">
        <v>81</v>
      </c>
      <c r="B27" s="63">
        <v>0.2</v>
      </c>
      <c r="C27" s="64"/>
      <c r="D27" s="62" t="s">
        <v>81</v>
      </c>
      <c r="E27" s="63">
        <v>0.2</v>
      </c>
    </row>
    <row r="28" spans="1:5" ht="1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 ht="1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 ht="1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 ht="1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 ht="15">
      <c r="A32" s="79" t="s">
        <v>86</v>
      </c>
      <c r="B32" s="63">
        <v>0.2</v>
      </c>
      <c r="C32" s="64"/>
      <c r="D32" s="62" t="s">
        <v>86</v>
      </c>
      <c r="E32" s="63">
        <v>0.2</v>
      </c>
    </row>
    <row r="33" spans="1:5" ht="1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 ht="15">
      <c r="A34" s="79" t="s">
        <v>88</v>
      </c>
      <c r="B34" s="63">
        <v>0.2</v>
      </c>
      <c r="C34" s="64"/>
      <c r="D34" s="62" t="s">
        <v>88</v>
      </c>
      <c r="E34" s="63">
        <v>0.2</v>
      </c>
    </row>
    <row r="35" spans="1:5" ht="1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 ht="1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 ht="1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 ht="1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 ht="1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 ht="1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 ht="1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 ht="1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 ht="1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 ht="1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 ht="1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 ht="1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 ht="1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 ht="1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 ht="1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 ht="1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 ht="1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 ht="1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 ht="1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 ht="1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 ht="1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 ht="15">
      <c r="A56" s="79" t="s">
        <v>110</v>
      </c>
      <c r="B56" s="63">
        <v>0.2</v>
      </c>
      <c r="C56" s="64"/>
      <c r="D56" s="62" t="s">
        <v>110</v>
      </c>
      <c r="E56" s="63">
        <v>0.2</v>
      </c>
    </row>
    <row r="57" spans="1:5" ht="1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 ht="1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 ht="1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 ht="1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 ht="1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 ht="1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 ht="1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 ht="1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 ht="1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 ht="15">
      <c r="A66" s="79" t="s">
        <v>120</v>
      </c>
      <c r="B66" s="63">
        <v>0.2</v>
      </c>
      <c r="C66" s="64"/>
      <c r="D66" s="62" t="s">
        <v>120</v>
      </c>
      <c r="E66" s="63">
        <v>0.2</v>
      </c>
    </row>
    <row r="67" spans="1:5" ht="1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 ht="15">
      <c r="A68" s="79" t="s">
        <v>122</v>
      </c>
      <c r="B68" s="63">
        <v>0.2</v>
      </c>
      <c r="C68" s="64"/>
      <c r="D68" s="62" t="s">
        <v>122</v>
      </c>
      <c r="E68" s="63">
        <v>0.2</v>
      </c>
    </row>
    <row r="69" spans="1:5" ht="1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 ht="1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 ht="1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 ht="1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 ht="1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 ht="15">
      <c r="A74" s="79" t="s">
        <v>171</v>
      </c>
      <c r="B74" s="63">
        <v>0.2</v>
      </c>
      <c r="C74" s="64"/>
      <c r="D74" s="62" t="s">
        <v>171</v>
      </c>
      <c r="E74" s="63">
        <v>0.2</v>
      </c>
    </row>
    <row r="75" spans="1:5" ht="15">
      <c r="A75" s="79" t="s">
        <v>128</v>
      </c>
      <c r="B75" s="63">
        <v>0.2</v>
      </c>
      <c r="C75" s="64"/>
      <c r="D75" s="62" t="s">
        <v>128</v>
      </c>
      <c r="E75" s="63">
        <v>0.2</v>
      </c>
    </row>
    <row r="76" spans="1:5" ht="1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 ht="15">
      <c r="A77" s="79" t="s">
        <v>130</v>
      </c>
      <c r="B77" s="63">
        <v>0.2</v>
      </c>
      <c r="C77" s="64"/>
      <c r="D77" s="62" t="s">
        <v>130</v>
      </c>
      <c r="E77" s="63">
        <v>0.2</v>
      </c>
    </row>
    <row r="78" spans="1:5" ht="1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 ht="1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 ht="1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 ht="1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 ht="1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 ht="15">
      <c r="A83" s="79" t="s">
        <v>136</v>
      </c>
      <c r="B83" s="63">
        <v>0.2</v>
      </c>
      <c r="C83" s="64"/>
      <c r="D83" s="62" t="s">
        <v>136</v>
      </c>
      <c r="E83" s="63">
        <v>0.2</v>
      </c>
    </row>
    <row r="84" spans="1:5" ht="1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 ht="1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 ht="1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 ht="1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 ht="1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 ht="1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 ht="1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 ht="1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 ht="15">
      <c r="A92" s="79" t="s">
        <v>145</v>
      </c>
      <c r="B92" s="63">
        <v>0.2</v>
      </c>
      <c r="C92" s="64"/>
      <c r="D92" s="62" t="s">
        <v>145</v>
      </c>
      <c r="E92" s="63">
        <v>0.2</v>
      </c>
    </row>
    <row r="93" spans="1:5" ht="1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 ht="1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 ht="1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 ht="1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5" ht="15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5" ht="15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5" ht="15">
      <c r="A99" s="79" t="s">
        <v>152</v>
      </c>
      <c r="B99" s="63">
        <v>0.2</v>
      </c>
      <c r="C99" s="64"/>
      <c r="D99" s="62" t="s">
        <v>152</v>
      </c>
      <c r="E99" s="63">
        <v>0.2</v>
      </c>
    </row>
    <row r="100" spans="1:5" ht="15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5" ht="15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5" ht="15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5" ht="15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5" ht="15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5" ht="15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5" ht="15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5" ht="15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5" ht="15">
      <c r="A108" s="79" t="s">
        <v>161</v>
      </c>
      <c r="B108" s="63">
        <v>0.2</v>
      </c>
      <c r="C108" s="64"/>
      <c r="D108" s="62" t="s">
        <v>161</v>
      </c>
      <c r="E108" s="63">
        <v>0.2</v>
      </c>
    </row>
    <row r="109" spans="1:5" ht="15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5" ht="15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5" ht="15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 ht="15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 ht="15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 ht="15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2:5" ht="15">
      <c r="B116" s="79"/>
      <c r="E116" s="79"/>
    </row>
    <row r="117" spans="2:5" ht="15">
      <c r="B117" s="79"/>
      <c r="E117" s="79"/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MODESTI FLAVIA</cp:lastModifiedBy>
  <dcterms:created xsi:type="dcterms:W3CDTF">2011-05-09T08:13:24Z</dcterms:created>
  <dcterms:modified xsi:type="dcterms:W3CDTF">2020-06-10T07:49:46Z</dcterms:modified>
  <cp:category/>
  <cp:version/>
  <cp:contentType/>
  <cp:contentStatus/>
</cp:coreProperties>
</file>